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UPS INTERACTIVOS" sheetId="1" r:id="rId4"/>
  </sheets>
  <definedNames/>
  <calcPr/>
  <extLst>
    <ext uri="GoogleSheetsCustomDataVersion2">
      <go:sheetsCustomData xmlns:go="http://customooxmlschemas.google.com/" r:id="rId5" roundtripDataChecksum="w9GJD99/AeOBy/AUnnjYfcKqXShDHRARJOm1+gdyxSQ="/>
    </ext>
  </extLst>
</workbook>
</file>

<file path=xl/sharedStrings.xml><?xml version="1.0" encoding="utf-8"?>
<sst xmlns="http://schemas.openxmlformats.org/spreadsheetml/2006/main" count="37" uniqueCount="34">
  <si>
    <t>No. =</t>
  </si>
  <si>
    <t>No.</t>
  </si>
  <si>
    <t>UPS</t>
  </si>
  <si>
    <t>Potencia (VA)</t>
  </si>
  <si>
    <t>Factor de Pot.</t>
  </si>
  <si>
    <t>Cantidad</t>
  </si>
  <si>
    <t xml:space="preserve"> Ah</t>
  </si>
  <si>
    <t>R-UPR 508</t>
  </si>
  <si>
    <t>Carga (VA)</t>
  </si>
  <si>
    <t>R-UPR 758</t>
  </si>
  <si>
    <t>Watts Maximo</t>
  </si>
  <si>
    <t>R-UPR 1008</t>
  </si>
  <si>
    <t>R-SMART 751</t>
  </si>
  <si>
    <t>Factor de Carga</t>
  </si>
  <si>
    <t>R-SMART 1010</t>
  </si>
  <si>
    <t>20 w</t>
  </si>
  <si>
    <t>Potencia (W))</t>
  </si>
  <si>
    <t>RU-SMART 751</t>
  </si>
  <si>
    <t>20w</t>
  </si>
  <si>
    <t>No Baterías</t>
  </si>
  <si>
    <t>RU-SMART 1010</t>
  </si>
  <si>
    <t>100 W</t>
  </si>
  <si>
    <t>Cap. Bat. (Ah)</t>
  </si>
  <si>
    <t>R-SMART 1210</t>
  </si>
  <si>
    <t>R-SMART 1510</t>
  </si>
  <si>
    <t>Id=</t>
  </si>
  <si>
    <t>R-SMART 2010</t>
  </si>
  <si>
    <t>C=</t>
  </si>
  <si>
    <t>UPRS 1510</t>
  </si>
  <si>
    <t>(Td)=</t>
  </si>
  <si>
    <t>minutos</t>
  </si>
  <si>
    <t>UPRS 2008</t>
  </si>
  <si>
    <t>Autonomía =</t>
  </si>
  <si>
    <t>horas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</si>
</sst>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00"/>
  </numFmts>
  <fonts count="16">
    <font>
      <sz val="11.0"/>
      <color theme="1"/>
      <name val="Calibri"/>
      <scheme val="minor"/>
    </font>
    <font>
      <b/>
      <sz val="16.0"/>
      <color rgb="FF0000FF"/>
      <name val="Arial"/>
    </font>
    <font/>
    <font>
      <b/>
      <sz val="10.0"/>
      <color theme="1"/>
      <name val="Arial"/>
    </font>
    <font>
      <b/>
      <sz val="11.0"/>
      <color rgb="FF0000FF"/>
      <name val="Arial"/>
    </font>
    <font>
      <b/>
      <sz val="11.0"/>
      <color theme="1"/>
      <name val="Arial"/>
    </font>
    <font>
      <sz val="11.0"/>
      <color theme="1"/>
      <name val="Calibri"/>
    </font>
    <font>
      <sz val="11.0"/>
      <color rgb="FF0000FF"/>
      <name val="Arial"/>
    </font>
    <font>
      <sz val="11.0"/>
      <color theme="1"/>
      <name val="Arial"/>
    </font>
    <font>
      <sz val="11.0"/>
      <color theme="8"/>
      <name val="Arial"/>
    </font>
    <font>
      <sz val="11.0"/>
      <color rgb="FFFF0000"/>
      <name val="Arial"/>
    </font>
    <font>
      <color theme="1"/>
      <name val="Calibri"/>
      <scheme val="minor"/>
    </font>
    <font>
      <b/>
      <sz val="11.0"/>
      <color theme="8"/>
      <name val="Arial"/>
    </font>
    <font>
      <sz val="11.0"/>
      <color rgb="FF4472C4"/>
      <name val="Arial"/>
    </font>
    <font>
      <b/>
      <sz val="8.0"/>
      <color rgb="FFFF0000"/>
      <name val="Arial"/>
    </font>
    <font>
      <b/>
      <sz val="11.0"/>
      <color rgb="FFFF0000"/>
      <name val="Arial"/>
    </font>
  </fonts>
  <fills count="6">
    <fill>
      <patternFill patternType="none"/>
    </fill>
    <fill>
      <patternFill patternType="lightGray"/>
    </fill>
    <fill>
      <patternFill patternType="solid">
        <fgColor rgb="FF99CCFF"/>
        <bgColor rgb="FF99CCFF"/>
      </patternFill>
    </fill>
    <fill>
      <patternFill patternType="solid">
        <fgColor rgb="FF92D050"/>
        <bgColor rgb="FF92D050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</fills>
  <borders count="17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thick">
        <color rgb="FF000000"/>
      </left>
    </border>
    <border>
      <right style="medium">
        <color rgb="FF000000"/>
      </right>
    </border>
    <border>
      <left/>
      <right/>
      <top/>
      <bottom/>
    </border>
    <border>
      <left style="thick">
        <color rgb="FF000000"/>
      </left>
      <top style="medium">
        <color rgb="FFFF0000"/>
      </top>
    </border>
    <border>
      <top style="medium">
        <color rgb="FFFF0000"/>
      </top>
    </border>
    <border>
      <right style="medium">
        <color rgb="FF000000"/>
      </right>
      <top style="medium">
        <color rgb="FFFF0000"/>
      </top>
    </border>
    <border>
      <left style="thick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right"/>
    </xf>
    <xf borderId="2" fillId="0" fontId="2" numFmtId="0" xfId="0" applyBorder="1" applyFont="1"/>
    <xf borderId="3" fillId="3" fontId="1" numFmtId="0" xfId="0" applyAlignment="1" applyBorder="1" applyFill="1" applyFont="1">
      <alignment horizontal="center" readingOrder="0"/>
    </xf>
    <xf borderId="4" fillId="4" fontId="3" numFmtId="0" xfId="0" applyAlignment="1" applyBorder="1" applyFill="1" applyFont="1">
      <alignment horizontal="center"/>
    </xf>
    <xf borderId="5" fillId="0" fontId="4" numFmtId="0" xfId="0" applyBorder="1" applyFont="1"/>
    <xf borderId="6" fillId="0" fontId="4" numFmtId="0" xfId="0" applyBorder="1" applyFont="1"/>
    <xf borderId="7" fillId="0" fontId="5" numFmtId="0" xfId="0" applyBorder="1" applyFont="1"/>
    <xf borderId="4" fillId="0" fontId="6" numFmtId="0" xfId="0" applyBorder="1" applyFont="1"/>
    <xf borderId="4" fillId="0" fontId="6" numFmtId="0" xfId="0" applyAlignment="1" applyBorder="1" applyFont="1">
      <alignment horizontal="center"/>
    </xf>
    <xf borderId="8" fillId="0" fontId="7" numFmtId="0" xfId="0" applyBorder="1" applyFont="1"/>
    <xf borderId="0" fillId="0" fontId="4" numFmtId="0" xfId="0" applyFont="1"/>
    <xf borderId="9" fillId="0" fontId="8" numFmtId="0" xfId="0" applyBorder="1" applyFont="1"/>
    <xf borderId="8" fillId="0" fontId="9" numFmtId="0" xfId="0" applyBorder="1" applyFont="1"/>
    <xf borderId="0" fillId="0" fontId="9" numFmtId="0" xfId="0" applyFont="1"/>
    <xf borderId="0" fillId="0" fontId="9" numFmtId="9" xfId="0" applyFont="1" applyNumberFormat="1"/>
    <xf borderId="9" fillId="0" fontId="10" numFmtId="0" xfId="0" applyBorder="1" applyFont="1"/>
    <xf borderId="0" fillId="0" fontId="11" numFmtId="0" xfId="0" applyAlignment="1" applyFont="1">
      <alignment readingOrder="0"/>
    </xf>
    <xf borderId="8" fillId="0" fontId="12" numFmtId="0" xfId="0" applyBorder="1" applyFont="1"/>
    <xf borderId="10" fillId="3" fontId="13" numFmtId="0" xfId="0" applyAlignment="1" applyBorder="1" applyFont="1">
      <alignment readingOrder="0"/>
    </xf>
    <xf borderId="9" fillId="0" fontId="14" numFmtId="0" xfId="0" applyBorder="1" applyFont="1"/>
    <xf borderId="8" fillId="0" fontId="4" numFmtId="0" xfId="0" applyBorder="1" applyFont="1"/>
    <xf borderId="10" fillId="5" fontId="12" numFmtId="0" xfId="0" applyBorder="1" applyFill="1" applyFont="1"/>
    <xf borderId="8" fillId="0" fontId="8" numFmtId="0" xfId="0" applyBorder="1" applyFont="1"/>
    <xf borderId="0" fillId="0" fontId="8" numFmtId="0" xfId="0" applyFont="1"/>
    <xf borderId="8" fillId="0" fontId="10" numFmtId="0" xfId="0" applyAlignment="1" applyBorder="1" applyFont="1">
      <alignment horizontal="right"/>
    </xf>
    <xf borderId="0" fillId="0" fontId="10" numFmtId="164" xfId="0" applyFont="1" applyNumberFormat="1"/>
    <xf borderId="0" fillId="0" fontId="10" numFmtId="2" xfId="0" applyFont="1" applyNumberFormat="1"/>
    <xf borderId="11" fillId="0" fontId="15" numFmtId="0" xfId="0" applyAlignment="1" applyBorder="1" applyFont="1">
      <alignment horizontal="right"/>
    </xf>
    <xf borderId="12" fillId="0" fontId="15" numFmtId="1" xfId="0" applyBorder="1" applyFont="1" applyNumberFormat="1"/>
    <xf borderId="13" fillId="0" fontId="15" numFmtId="0" xfId="0" applyBorder="1" applyFont="1"/>
    <xf borderId="14" fillId="0" fontId="5" numFmtId="0" xfId="0" applyBorder="1" applyFont="1"/>
    <xf borderId="15" fillId="0" fontId="15" numFmtId="1" xfId="0" applyBorder="1" applyFont="1" applyNumberFormat="1"/>
    <xf borderId="16" fillId="0" fontId="15" numFmtId="0" xfId="0" applyBorder="1" applyFont="1"/>
  </cellXfs>
  <cellStyles count="1">
    <cellStyle xfId="0" name="Normal" builtinId="0"/>
  </cellStyles>
  <dxfs count="2">
    <dxf>
      <font>
        <color rgb="FF9C0006"/>
      </font>
      <fill>
        <patternFill patternType="solid">
          <fgColor rgb="FFFFC7CE"/>
          <bgColor rgb="FFFFC7CE"/>
        </patternFill>
      </fill>
      <border/>
    </dxf>
    <dxf>
      <font>
        <color theme="0"/>
      </font>
      <fill>
        <patternFill patternType="solid">
          <fgColor rgb="FFFF0000"/>
          <bgColor rgb="FFFF00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904875</xdr:colOff>
      <xdr:row>17</xdr:row>
      <xdr:rowOff>28575</xdr:rowOff>
    </xdr:from>
    <xdr:ext cx="13449300" cy="942975"/>
    <xdr:sp>
      <xdr:nvSpPr>
        <xdr:cNvPr id="3" name="Shape 3"/>
        <xdr:cNvSpPr/>
      </xdr:nvSpPr>
      <xdr:spPr>
        <a:xfrm>
          <a:off x="0" y="3311186"/>
          <a:ext cx="10692000" cy="937629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5400" cap="none">
              <a:solidFill>
                <a:srgbClr val="DBDBDB"/>
              </a:solidFill>
            </a:rPr>
            <a:t>UPS LINEA DOMESTICA,PEQUEÑAS EMPRESAS</a:t>
          </a:r>
          <a:endParaRPr sz="1400"/>
        </a:p>
      </xdr:txBody>
    </xdr:sp>
    <xdr:clientData fLocksWithSheet="0"/>
  </xdr:oneCellAnchor>
  <xdr:oneCellAnchor>
    <xdr:from>
      <xdr:col>3</xdr:col>
      <xdr:colOff>666750</xdr:colOff>
      <xdr:row>21</xdr:row>
      <xdr:rowOff>152400</xdr:rowOff>
    </xdr:from>
    <xdr:ext cx="6048375" cy="600075"/>
    <xdr:sp>
      <xdr:nvSpPr>
        <xdr:cNvPr id="4" name="Shape 4"/>
        <xdr:cNvSpPr/>
      </xdr:nvSpPr>
      <xdr:spPr>
        <a:xfrm>
          <a:off x="2322096" y="3483348"/>
          <a:ext cx="6047809" cy="593304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3200" cap="none">
              <a:solidFill>
                <a:srgbClr val="262626"/>
              </a:solidFill>
            </a:rPr>
            <a:t>Datos de</a:t>
          </a:r>
          <a:r>
            <a:rPr b="1" lang="en-US" sz="3200" cap="none">
              <a:solidFill>
                <a:srgbClr val="262626"/>
              </a:solidFill>
            </a:rPr>
            <a:t> contacto para apoyo TVC</a:t>
          </a:r>
          <a:endParaRPr b="1" sz="3200" cap="none">
            <a:solidFill>
              <a:srgbClr val="262626"/>
            </a:solidFill>
          </a:endParaRPr>
        </a:p>
      </xdr:txBody>
    </xdr:sp>
    <xdr:clientData fLocksWithSheet="0"/>
  </xdr:oneCellAnchor>
  <xdr:oneCellAnchor>
    <xdr:from>
      <xdr:col>2</xdr:col>
      <xdr:colOff>695325</xdr:colOff>
      <xdr:row>25</xdr:row>
      <xdr:rowOff>47625</xdr:rowOff>
    </xdr:from>
    <xdr:ext cx="8201025" cy="3409950"/>
    <xdr:pic>
      <xdr:nvPicPr>
        <xdr:cNvPr id="0" name="image1.jp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29"/>
    <col customWidth="1" min="2" max="2" width="8.57"/>
    <col customWidth="1" min="3" max="3" width="11.57"/>
    <col customWidth="1" min="4" max="4" width="10.71"/>
    <col customWidth="1" min="5" max="5" width="11.86"/>
    <col customWidth="1" min="6" max="6" width="4.14"/>
    <col customWidth="1" min="7" max="7" width="14.71"/>
    <col customWidth="1" min="8" max="8" width="13.29"/>
    <col customWidth="1" min="9" max="9" width="13.71"/>
    <col customWidth="1" min="10" max="26" width="10.71"/>
  </cols>
  <sheetData>
    <row r="2">
      <c r="A2" s="1" t="s">
        <v>0</v>
      </c>
      <c r="B2" s="2"/>
      <c r="C2" s="3">
        <v>12.0</v>
      </c>
      <c r="F2" s="4" t="s">
        <v>1</v>
      </c>
      <c r="G2" s="4" t="s">
        <v>2</v>
      </c>
      <c r="H2" s="4" t="s">
        <v>3</v>
      </c>
      <c r="I2" s="4" t="s">
        <v>4</v>
      </c>
      <c r="J2" s="4" t="s">
        <v>5</v>
      </c>
      <c r="K2" s="4" t="s">
        <v>6</v>
      </c>
    </row>
    <row r="3">
      <c r="A3" s="5" t="s">
        <v>3</v>
      </c>
      <c r="B3" s="6">
        <f>VLOOKUP(C2,F2:K14,3,FALSE)</f>
        <v>2000</v>
      </c>
      <c r="C3" s="7"/>
      <c r="F3" s="8">
        <v>1.0</v>
      </c>
      <c r="G3" s="9" t="s">
        <v>7</v>
      </c>
      <c r="H3" s="9">
        <v>500.0</v>
      </c>
      <c r="I3" s="9">
        <v>0.5</v>
      </c>
      <c r="J3" s="9">
        <v>1.0</v>
      </c>
      <c r="K3" s="9">
        <v>4.5</v>
      </c>
    </row>
    <row r="4">
      <c r="A4" s="10" t="s">
        <v>8</v>
      </c>
      <c r="B4" s="11">
        <f>B3</f>
        <v>2000</v>
      </c>
      <c r="C4" s="12"/>
      <c r="F4" s="8">
        <v>2.0</v>
      </c>
      <c r="G4" s="9" t="s">
        <v>9</v>
      </c>
      <c r="H4" s="9">
        <v>750.0</v>
      </c>
      <c r="I4" s="9">
        <v>0.5</v>
      </c>
      <c r="J4" s="9">
        <v>1.0</v>
      </c>
      <c r="K4" s="9">
        <v>7.0</v>
      </c>
    </row>
    <row r="5">
      <c r="A5" s="10" t="s">
        <v>10</v>
      </c>
      <c r="B5" s="11">
        <f>B3*B6</f>
        <v>1400</v>
      </c>
      <c r="C5" s="12"/>
      <c r="F5" s="8">
        <v>3.0</v>
      </c>
      <c r="G5" s="9" t="s">
        <v>11</v>
      </c>
      <c r="H5" s="9">
        <v>1000.0</v>
      </c>
      <c r="I5" s="9">
        <v>0.5</v>
      </c>
      <c r="J5" s="9">
        <v>1.0</v>
      </c>
      <c r="K5" s="9">
        <v>9.0</v>
      </c>
    </row>
    <row r="6">
      <c r="A6" s="13" t="s">
        <v>4</v>
      </c>
      <c r="B6" s="14">
        <f>VLOOKUP(C2,F2:K14,4,FALSE)</f>
        <v>0.7</v>
      </c>
      <c r="C6" s="12"/>
      <c r="F6" s="8">
        <v>4.0</v>
      </c>
      <c r="G6" s="9" t="s">
        <v>12</v>
      </c>
      <c r="H6" s="9">
        <v>750.0</v>
      </c>
      <c r="I6" s="9">
        <v>0.5</v>
      </c>
      <c r="J6" s="9">
        <v>1.0</v>
      </c>
      <c r="K6" s="9">
        <v>7.0</v>
      </c>
    </row>
    <row r="7">
      <c r="A7" s="13" t="s">
        <v>13</v>
      </c>
      <c r="B7" s="15">
        <f>B4/B3</f>
        <v>1</v>
      </c>
      <c r="C7" s="16"/>
      <c r="F7" s="8">
        <v>5.0</v>
      </c>
      <c r="G7" s="9" t="s">
        <v>14</v>
      </c>
      <c r="H7" s="9">
        <v>1000.0</v>
      </c>
      <c r="I7" s="9">
        <v>0.5</v>
      </c>
      <c r="J7" s="9">
        <v>1.0</v>
      </c>
      <c r="K7" s="9">
        <v>9.0</v>
      </c>
      <c r="S7" s="17" t="s">
        <v>15</v>
      </c>
    </row>
    <row r="8">
      <c r="A8" s="18" t="s">
        <v>16</v>
      </c>
      <c r="B8" s="19">
        <v>550.0</v>
      </c>
      <c r="C8" s="20" t="str">
        <f>IF(B8&gt;B5," Watts Excedido"," ")</f>
        <v> </v>
      </c>
      <c r="F8" s="8">
        <v>6.0</v>
      </c>
      <c r="G8" s="9" t="s">
        <v>17</v>
      </c>
      <c r="H8" s="9">
        <v>750.0</v>
      </c>
      <c r="I8" s="9">
        <v>0.5</v>
      </c>
      <c r="J8" s="9">
        <v>1.0</v>
      </c>
      <c r="K8" s="9">
        <v>7.0</v>
      </c>
      <c r="S8" s="17" t="s">
        <v>18</v>
      </c>
    </row>
    <row r="9">
      <c r="A9" s="13" t="s">
        <v>19</v>
      </c>
      <c r="B9" s="14">
        <f>VLOOKUP(C2,F2:K14,5,FALSE)</f>
        <v>2</v>
      </c>
      <c r="C9" s="16"/>
      <c r="F9" s="8">
        <v>7.0</v>
      </c>
      <c r="G9" s="9" t="s">
        <v>20</v>
      </c>
      <c r="H9" s="9">
        <v>1000.0</v>
      </c>
      <c r="I9" s="9">
        <v>0.5</v>
      </c>
      <c r="J9" s="9">
        <v>1.0</v>
      </c>
      <c r="K9" s="9">
        <v>9.0</v>
      </c>
      <c r="S9" s="17" t="s">
        <v>21</v>
      </c>
    </row>
    <row r="10">
      <c r="A10" s="21" t="s">
        <v>22</v>
      </c>
      <c r="B10" s="22">
        <f>VLOOKUP(C2,F2:K14,6,FALSE)</f>
        <v>9</v>
      </c>
      <c r="C10" s="12"/>
      <c r="F10" s="8">
        <v>8.0</v>
      </c>
      <c r="G10" s="9" t="s">
        <v>23</v>
      </c>
      <c r="H10" s="9">
        <v>1200.0</v>
      </c>
      <c r="I10" s="9">
        <v>0.6</v>
      </c>
      <c r="J10" s="9">
        <v>2.0</v>
      </c>
      <c r="K10" s="9">
        <v>7.0</v>
      </c>
    </row>
    <row r="11">
      <c r="A11" s="23"/>
      <c r="B11" s="24"/>
      <c r="C11" s="12"/>
      <c r="F11" s="8">
        <v>9.0</v>
      </c>
      <c r="G11" s="9" t="s">
        <v>24</v>
      </c>
      <c r="H11" s="9">
        <v>1500.0</v>
      </c>
      <c r="I11" s="9">
        <v>0.6</v>
      </c>
      <c r="J11" s="9">
        <v>2.0</v>
      </c>
      <c r="K11" s="9">
        <v>9.0</v>
      </c>
    </row>
    <row r="12">
      <c r="A12" s="25" t="s">
        <v>25</v>
      </c>
      <c r="B12" s="26">
        <f>B8/(0.85*B9*10)</f>
        <v>32.35294118</v>
      </c>
      <c r="C12" s="12"/>
      <c r="F12" s="8">
        <v>10.0</v>
      </c>
      <c r="G12" s="9" t="s">
        <v>26</v>
      </c>
      <c r="H12" s="9">
        <v>2000.0</v>
      </c>
      <c r="I12" s="9">
        <v>0.6</v>
      </c>
      <c r="J12" s="9">
        <v>2.0</v>
      </c>
      <c r="K12" s="9">
        <v>9.0</v>
      </c>
    </row>
    <row r="13">
      <c r="A13" s="25" t="s">
        <v>27</v>
      </c>
      <c r="B13" s="27">
        <f>B12/B10</f>
        <v>3.594771242</v>
      </c>
      <c r="C13" s="12"/>
      <c r="F13" s="8">
        <v>11.0</v>
      </c>
      <c r="G13" s="9" t="s">
        <v>28</v>
      </c>
      <c r="H13" s="9">
        <v>1500.0</v>
      </c>
      <c r="I13" s="9">
        <v>0.6</v>
      </c>
      <c r="J13" s="9">
        <v>2.0</v>
      </c>
      <c r="K13" s="9">
        <v>7.0</v>
      </c>
    </row>
    <row r="14">
      <c r="A14" s="25" t="s">
        <v>29</v>
      </c>
      <c r="B14" s="27">
        <f>$B$10*60/($B$12*SQRT($B$13/2+1.05))</f>
        <v>9.891379119</v>
      </c>
      <c r="C14" s="16" t="s">
        <v>30</v>
      </c>
      <c r="F14" s="8">
        <v>12.0</v>
      </c>
      <c r="G14" s="9" t="s">
        <v>31</v>
      </c>
      <c r="H14" s="9">
        <v>2000.0</v>
      </c>
      <c r="I14" s="9">
        <v>0.7</v>
      </c>
      <c r="J14" s="9">
        <v>2.0</v>
      </c>
      <c r="K14" s="9">
        <v>9.0</v>
      </c>
    </row>
    <row r="15">
      <c r="A15" s="28" t="s">
        <v>32</v>
      </c>
      <c r="B15" s="29">
        <f>IF(B14/60&gt;1,INT(B14/60),0)</f>
        <v>0</v>
      </c>
      <c r="C15" s="30" t="s">
        <v>33</v>
      </c>
    </row>
    <row r="16">
      <c r="A16" s="31"/>
      <c r="B16" s="32">
        <f>B14-B15*60</f>
        <v>9.891379119</v>
      </c>
      <c r="C16" s="33" t="s">
        <v>30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2:B2"/>
  </mergeCells>
  <conditionalFormatting sqref="C8">
    <cfRule type="containsText" dxfId="0" priority="1" operator="containsText" text="Watts Excedido">
      <formula>NOT(ISERROR(SEARCH(("Watts Excedido"),(C8))))</formula>
    </cfRule>
  </conditionalFormatting>
  <conditionalFormatting sqref="B5">
    <cfRule type="cellIs" dxfId="1" priority="2" operator="greaterThan">
      <formula>$B$5</formula>
    </cfRule>
  </conditionalFormatting>
  <conditionalFormatting sqref="B8">
    <cfRule type="cellIs" dxfId="0" priority="3" operator="greaterThan">
      <formula>$B$5</formula>
    </cfRule>
  </conditionalFormatting>
  <conditionalFormatting sqref="B10">
    <cfRule type="cellIs" dxfId="0" priority="4" operator="greaterThan">
      <formula>$B$5</formula>
    </cfRule>
  </conditionalFormatting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2016-08-25T15:37:39Z</dcterms:created>
  <dc:creator>Freddy</dc:creator>
</cp:coreProperties>
</file>