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ExecutiveViceProvost\FacultyDataProject\dFac Production Support\Education &amp; Training\Fields of Study zfac_fos\"/>
    </mc:Choice>
  </mc:AlternateContent>
  <xr:revisionPtr revIDLastSave="0" documentId="8_{8B51AD02-552C-4074-AB69-6AF7A98A6859}" xr6:coauthVersionLast="47" xr6:coauthVersionMax="47" xr10:uidLastSave="{00000000-0000-0000-0000-000000000000}"/>
  <bookViews>
    <workbookView xWindow="-110" yWindow="-110" windowWidth="19420" windowHeight="10300" xr2:uid="{8DCB7A67-B34F-4B43-8AFF-663BACC276C5}"/>
  </bookViews>
  <sheets>
    <sheet name="Sheet1" sheetId="1" r:id="rId1"/>
  </sheets>
  <definedNames>
    <definedName name="_xlnm._FilterDatabase" localSheetId="0" hidden="1">Sheet1!$A$1:$E$112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2" i="1" l="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<sst xmlns="http://schemas.openxmlformats.org/spreadsheetml/2006/main" count="277" uniqueCount="271">
  <si>
    <t>CIPCode</t>
  </si>
  <si>
    <t>CIPTitle</t>
  </si>
  <si>
    <t>CIPDefinition</t>
  </si>
  <si>
    <t>CrossReferences</t>
  </si>
  <si>
    <t>Examples</t>
  </si>
  <si>
    <t>AGRICULTURAL/ANIMAL/PLANT/VETERINARY SCIENCE AND RELATED FIELDS.</t>
  </si>
  <si>
    <t>Instructional programs that focus on agriculture, animal, plant, veterinary, and related sciences and that prepares individuals to apply specific knowledge, methods, and techniques to the management and performance of agricultural and veterinary operations.</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</si>
  <si>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</si>
  <si>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</si>
  <si>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</si>
  <si>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14.0301 - Agricultural Engineering.</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</si>
  <si>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</si>
  <si>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</si>
  <si>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</si>
  <si>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</si>
  <si>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</si>
  <si>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</si>
  <si>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</si>
  <si>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</si>
  <si>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03.0204 - Environmental/Natural Resource Economics.</t>
  </si>
  <si>
    <t>Examples: - Agroeconomics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</si>
  <si>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</si>
  <si>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</si>
  <si>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</si>
  <si>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</si>
  <si>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52.1803 - Retailing and Retail Operations., 52.1901 - Auctioneering., 52.0202 - Purchasing, Procurement/Acquisitions and Contracts Management.</t>
  </si>
  <si>
    <t>Agricultural Business Technology/Technician.</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</si>
  <si>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</si>
  <si>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</si>
  <si>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</si>
  <si>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</si>
  <si>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</si>
  <si>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</si>
  <si>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</si>
  <si>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</si>
  <si>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</si>
  <si>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49.0202 - Construction/Heavy Equipment/Earthmoving Equipment Operation.</t>
  </si>
  <si>
    <t>Examples: - Farm Equipment Operator</t>
  </si>
  <si>
    <t>Agricultural Mechanics and Equipment/Machine Technology/Technician.</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</si>
  <si>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</si>
  <si>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Examples: - Agricultural Equipment Mechanic, - Agricultural Equipment Technician, - Agricultural Machinery Technician, - Farm Equipment Service Technician</t>
  </si>
  <si>
    <t>Irrigation Management Technology/Technician.</t>
  </si>
  <si>
    <t>A program that prepares individuals for employment in the field of agricultural technology and irrigation. Includes instruction in irrigation and drainage methodologies, pumping and delivery systems, system design and evaluation, and principles of installation and repair of irrigation systems.</t>
  </si>
  <si>
    <t>Agricultural Mechanization, Other.</t>
  </si>
  <si>
    <t>Any instructional program in agricultural mechanization not listed above.</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</si>
  <si>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</si>
  <si>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</si>
  <si>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</si>
  <si>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</si>
  <si>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</si>
  <si>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</si>
  <si>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</si>
  <si>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</si>
  <si>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</si>
  <si>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</si>
  <si>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</si>
  <si>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</si>
  <si>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</si>
  <si>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</si>
  <si>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</si>
  <si>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</si>
  <si>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30.3301 - Sustainability Studies.</t>
  </si>
  <si>
    <t>Examples: - Agroecology, - Sustainable Agriculture, - Organic Farming</t>
  </si>
  <si>
    <t>Apiculture.</t>
  </si>
  <si>
    <t>A program that focuses on improving the beekeeping industry, promoting pollination of fruits and vegetables, and bee colony expansion and maintenance. Includes instruction in apiary behavior, apiary equipment and supplies, beekeeping, bee pests and parasites, handling bees, hive set up and care, queen rearing, and seasonal management practices.</t>
  </si>
  <si>
    <t>36.0120 - Beekeeping.</t>
  </si>
  <si>
    <t>Examples: - Scientific Beekeeping, - Apiary Management</t>
  </si>
  <si>
    <t>Agricultural Production Operations, Other.</t>
  </si>
  <si>
    <t>Any instructional program in agricultural production operations not listed above.</t>
  </si>
  <si>
    <t>Agricultural and Food Products Processing.</t>
  </si>
  <si>
    <t>Instructional content for this group of programs is defined in codes 01.0401 - 01.0480.</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</si>
  <si>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</si>
  <si>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</si>
  <si>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</si>
  <si>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</si>
  <si>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</si>
  <si>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</si>
  <si>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</si>
  <si>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</si>
  <si>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</si>
  <si>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</si>
  <si>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</si>
  <si>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Farrier Science.</t>
  </si>
  <si>
    <t>A program of study that prepares individuals to become specialists in equine hoof care (farriers). Includes instruction in equine science, equine health and first aid, general horseshoeing, corrective horseshoeing, gait analysis, and metal forging techniques using gas or coal.</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</si>
  <si>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</si>
  <si>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</si>
  <si>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</si>
  <si>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</si>
  <si>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</si>
  <si>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</si>
  <si>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</si>
  <si>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</si>
  <si>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</si>
  <si>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</si>
  <si>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</si>
  <si>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</si>
  <si>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04.0601 - Landscape Architecture.</t>
  </si>
  <si>
    <t>Examples: - Greenspace</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</si>
  <si>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</si>
  <si>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</si>
  <si>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</si>
  <si>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</si>
  <si>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Examples: - Golf and Sports Turf Management</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</si>
  <si>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</si>
  <si>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</si>
  <si>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Examples: - Floral Arrangement, - Floral Design, - Floristry, - Retail Floristry</t>
  </si>
  <si>
    <t>Public Horticulture.</t>
  </si>
  <si>
    <t>A program of study that focuses on combining traditional horticulture and public education and outreach. Includes instruction in botany, soil science, plant science, agricultural economics, leadership, and business.</t>
  </si>
  <si>
    <t>36.0123 - Master Gardener/Gardening.</t>
  </si>
  <si>
    <t>Urban and Community Horticulture.</t>
  </si>
  <si>
    <t>A program that focuses on principles and techniques for the production of horticultural crops in an urban environment. Includes instruction in ecology, environmental sustainability, food production systems, and plant and soil sciences.</t>
  </si>
  <si>
    <t>Applied Horticulture/Horticultural Business Services, Other.</t>
  </si>
  <si>
    <t>Any instructional program in horticultural service operations not listed above.</t>
  </si>
  <si>
    <t>03.0508 - Urban Forestry.</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</si>
  <si>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</si>
  <si>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</si>
  <si>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</si>
  <si>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45.0604 - Development Economics and International Development.</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</si>
  <si>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</si>
  <si>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</si>
  <si>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</si>
  <si>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</si>
  <si>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13.1301 - Agricultural Teacher Education., 45.1103 - Rural Sociology., 36.0123 - Master Gardener/Gardening.</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</si>
  <si>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</si>
  <si>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</si>
  <si>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09.0407 - Science/Health/Environmental Journalism.</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</si>
  <si>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</si>
  <si>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</si>
  <si>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</si>
  <si>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</si>
  <si>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</si>
  <si>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</si>
  <si>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26.0701 - Zoology/Animal Biology.</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</si>
  <si>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</si>
  <si>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</si>
  <si>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26.0804 - Animal Genetics.</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</si>
  <si>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</si>
  <si>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</si>
  <si>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</si>
  <si>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</si>
  <si>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</si>
  <si>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</si>
  <si>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</si>
  <si>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</si>
  <si>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Examples: - Meat Science</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</si>
  <si>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</si>
  <si>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</si>
  <si>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</si>
  <si>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</si>
  <si>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</si>
  <si>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</si>
  <si>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</si>
  <si>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</si>
  <si>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19.0501 - Foods, Nutrition, and Wellness Studies, General., 12.0509 - Culinary Science/Culinology.</t>
  </si>
  <si>
    <t>Examples: - Food Safety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</si>
  <si>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</si>
  <si>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</si>
  <si>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Brewing Science.</t>
  </si>
  <si>
    <t>A program that focuses on the business, science, and technology of beer brewing operations. Includes instruction in biology, biochemistry, brewing, entrepreneurship, fermentation, malting, marketing, microbiology, quality control, and sanitation.</t>
  </si>
  <si>
    <t>52.0910 - Brewery/Brewpub Operations/Management.</t>
  </si>
  <si>
    <t>Examples: - Sustainable Brewing</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</si>
  <si>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</si>
  <si>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</si>
  <si>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Examples: - Viticulture, - Enology</t>
  </si>
  <si>
    <t>Zymology/Fermentation Science.</t>
  </si>
  <si>
    <t>A program that focuses on the business, science, and technology of fermented food production. Includes instruction in biology, biochemistry, brewing, entrepreneurship, fermentation, marketing, microbiology, quality control, and sanitation.</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</si>
  <si>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</si>
  <si>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</si>
  <si>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</si>
  <si>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</si>
  <si>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</si>
  <si>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</si>
  <si>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26.0308 - Plant Molecular Biology., 26.0307 - Plant Physiology., 26.0301 - Botany/Plant Biology., 26.0305 - Plant Pathology/Phytopathology.</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</si>
  <si>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</si>
  <si>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</si>
  <si>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</si>
  <si>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</si>
  <si>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</si>
  <si>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</si>
  <si>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26.0805 - Plant Genetics.</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</si>
  <si>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</si>
  <si>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</si>
  <si>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26.0702 - Entomology.</t>
  </si>
  <si>
    <t>Examples: - Pest Management, - Extermination</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</si>
  <si>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</si>
  <si>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</si>
  <si>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</si>
  <si>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</si>
  <si>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</si>
  <si>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</si>
  <si>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</si>
  <si>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</si>
  <si>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</si>
  <si>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</si>
  <si>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</si>
  <si>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</si>
  <si>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</si>
  <si>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</si>
  <si>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Examples: - Environmental Soil Science</t>
  </si>
  <si>
    <t>Agriculture/Veterinary Preparatory Programs.</t>
  </si>
  <si>
    <t>Instructional content for this group of programs is defined in codes 01.1302 - 01.1399.</t>
  </si>
  <si>
    <t>Pre-Veterinary Studies.</t>
  </si>
  <si>
    <t>A program that prepares individuals for admission to a professional program in veterinary medicine.</t>
  </si>
  <si>
    <t>Agriculture/Veterinary Preparatory Programs, Other.</t>
  </si>
  <si>
    <t>Any instructional program that prepares individuals for admission to a professional program in agriculture or veterinary medicine or science not listed above.</t>
  </si>
  <si>
    <t>Veterinary Medicine.</t>
  </si>
  <si>
    <t>Instructional content is defined in code 01.8001.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</si>
  <si>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</si>
  <si>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Examples: - Veterinary Medicine (DVM)</t>
  </si>
  <si>
    <t>Veterinary Biomedical and Clinical Sciences.</t>
  </si>
  <si>
    <t>Instructional content for this group of programs is defined in codes 01.8101 - 01.8199.</t>
  </si>
  <si>
    <t>Veterinary Sciences/Veterinary Clinical Sciences, General.</t>
  </si>
  <si>
    <t>An integrated program of study in one or more of the veterinary medical or clinical sciences or a program undifferentiated as to title.</t>
  </si>
  <si>
    <t>Examples: - Veterinary Sciences/Veterinary Clinical Sciences, General (Cert.), - Veterinary Sciences/Veterinary Clinical Sciences, General (MS), - Veterinary Sciences/Veterinary Clinical Sciences, General (PhD)</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</si>
  <si>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</si>
  <si>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</si>
  <si>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Examples: - Comparative and Laboratory Animal Medicine (Cert.), - Comparative and Laboratory Animal Medicine (MS), - Comparative and Laboratory Animal Medicine (PhD)</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</si>
  <si>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</si>
  <si>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</si>
  <si>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Examples: - Large Animal/Food Animal and Equine Surgery and Medicine (Cert.), - Large Animal/Food Animal and Equine Surgery and Medicine (MS), - Large Animal/Food Animal and Equine Surgery and Medicine (PhD)</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</si>
  <si>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</si>
  <si>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</si>
  <si>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Examples: - Small/Companion Animal Surgery and Medicine (Cert.), - Small/Companion Animal Surgery and Medicine (MS), - Small/Companion Animal Surgery and Medicine (PhD)</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</si>
  <si>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</si>
  <si>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</si>
  <si>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Examples: - Veterinary Anatomy (Cert.), - Veterinary Anatomy (MS), - Veterinary Anatomy (PhD)</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</si>
  <si>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</si>
  <si>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</si>
  <si>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Examples: - Veterinary Infectious Diseases (Cert.), - Veterinary Infectious Diseases (MS), - Veterinary Infectious Diseases (PhD)</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</si>
  <si>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</si>
  <si>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</si>
  <si>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Examples: - Veterinary Microbiology and Immunobiology (Cert.), - Veterinary Microbiology and Immunobiology (MS), - Veterinary Microbiology and Immunobiology (PhD)</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</si>
  <si>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</si>
  <si>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</si>
  <si>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Examples: - Veterinary Pathology and Pathobiology (Cert.), - Veterinary Pathology and Pathobiology (MS), - Veterinary Pathology and Pathobiology (PhD)</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</si>
  <si>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</si>
  <si>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</si>
  <si>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Examples: - Veterinary Physiology (Cert.), - Veterinary Physiology (MS), - Veterinary Physiology (PhD)</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</si>
  <si>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</si>
  <si>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</si>
  <si>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Examples: - Veterinary Preventive Medicine, Epidemiology, and Public Health (Cert.), - Veterinary Preventive Medicine, Epidemiology, and Public Health (MS), - Veterinary Preventive Medicine, Epidemiology, and Public Health (PhD)</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</si>
  <si>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</si>
  <si>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</si>
  <si>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Examples: - Veterinary Toxicology and Pharmacology (Cert.), - Veterinary Toxicology and Pharmacology (PhD), - Veterinary Toxicology and Pharmacology (MS)</t>
  </si>
  <si>
    <t>Veterinary Biomedical and Clinical Sciences, Other.</t>
  </si>
  <si>
    <t>Any instructional program in veterinary biomedical and clinical sciences not listed above.</t>
  </si>
  <si>
    <t>Examples: - Veterinary Biomedical and Clinical Sciences, Other (Cert.), - Veterinary Biomedical and Clinical Sciences, Other (MS), - Veterinary Biomedical and Clinical Sciences, Other (PhD)</t>
  </si>
  <si>
    <t>Veterinary Administrative Services.</t>
  </si>
  <si>
    <t>Instructional content for this group of programs is defined in codes 01.8201 - 01.8299.</t>
  </si>
  <si>
    <t>Veterinary Administrative Services, General.</t>
  </si>
  <si>
    <t>A general program that prepares individuals to provide administrative support services in a veterinary office or animal care facility. Includes instruction in business office operations, customer service, principles of veterinary health care operations, record-keeping, veterinary terminology, and professional standards and ethics.</t>
  </si>
  <si>
    <t>Veterinary Office Management/Administration.</t>
  </si>
  <si>
    <t>A program that prepares individuals to manage the specialized business functions of a veterinary office. Includes instruction in business office operations, business and financial record-keeping, personnel supervision, veterinary care policy administration, conference planning, scheduling and coordination, public relations, and applicable law and regulations.</t>
  </si>
  <si>
    <t>Examples: - Veterinary Office Administration</t>
  </si>
  <si>
    <t>Veterinary Reception/Receptionist.</t>
  </si>
  <si>
    <t>A program that prepares individuals, under the supervision of office managers, veterinary technicians, or veterinarians, to provide customer service, visitor reception, and patient intake and discharge services. Includes instruction in veterinary office and animal care facility procedures, veterinary terminology, interpersonal skills, record-keeping, customer service, telephone skills, data entry, interpersonal communications skills, and applicable policies and regulations.</t>
  </si>
  <si>
    <t>Examples: - Veterinary Receptionist</t>
  </si>
  <si>
    <t>Veterinary Administrative/Executive Assistant and Veterinary Secretary.</t>
  </si>
  <si>
    <t>A program that prepares individuals to perform the duties of special assistants and personal secretaries for practicing veterinarians, veterinary health care facilities and services administrators, and other veterinary professionals. Includes instruction in business and veterinary communications, veterinary terminology, principles of veterinary health care operations, public relations and interpersonal communications, software applications, record-keeping and filing systems, scheduling and meeting planning, applicable policy and regulations, and professional standards and ethics.</t>
  </si>
  <si>
    <t>Examples: - Veterinary Secretary</t>
  </si>
  <si>
    <t>Veterinary Administrative Services, Other.</t>
  </si>
  <si>
    <t>Any instructional program in veterinary administrative services not listed above.</t>
  </si>
  <si>
    <t>Veterinary/Animal Health Technologies/Technicians.</t>
  </si>
  <si>
    <t>Instructional content for this group of programs is defined in codes 01.8301 - 01.8399.</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</si>
  <si>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</si>
  <si>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</si>
  <si>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Veterinary/Animal Health Technologies/Technicians, Other.</t>
  </si>
  <si>
    <t>Any instructional program in veterinary or animal health technologies not listed above.</t>
  </si>
  <si>
    <t>Agricultural/Animal/Plant/Veterinary Science and Related Fields, Other.</t>
  </si>
  <si>
    <t>Instructional content is defined in code 01.9999.</t>
  </si>
  <si>
    <t>Any instructional program in agricultural, animal, plant, or veterinary science and related fields not listed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</si>
</sst>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66EF-1CCC-4712-A060-850D6BE6E81A}">
  <dimension ref="A1:E112"/>
  <sheetViews>
    <sheetView tabSelected="1" workbookViewId="0">
      <selection activeCell="B3" sqref="B3"/>
    </sheetView>
  </sheetViews>
  <sheetFormatPr defaultColWidth="8.81640625" defaultRowHeight="14.5" x14ac:dyDescent="0.35"/>
  <cols>
    <col min="1" max="1" width="10.36328125" bestFit="1" customWidth="1"/>
    <col min="2" max="2" width="43.453125" style="1" customWidth="1"/>
    <col min="3" max="3" width="69.81640625" style="1" customWidth="1"/>
    <col min="4" max="4" width="16.453125" style="1" customWidth="1"/>
    <col min="5" max="5" width="16.6328125" customWidth="1"/>
  </cols>
  <sheetData>
    <row r="1" spans="1:5" x14ac:dyDescent="0.35">
      <c r="A1" t="s">
        <v>0</v>
      </c>
      <c r="B1" s="1" t="s">
        <v>1</v>
      </c>
      <c r="C1" s="1" t="s">
        <v>2</v>
      </c>
      <c r="D1" s="1" t="s">
        <v>3</v>
      </c>
      <c r="E1" t="s">
        <v>4</v>
      </c>
    </row>
    <row r="2" spans="1:5" ht="58" x14ac:dyDescent="0.35">
      <c r="A2" t="str">
        <f>"01"</f>
        <v>01</v>
      </c>
      <c r="B2" s="1" t="s">
        <v>5</v>
      </c>
      <c r="C2" s="1" t="s">
        <v>6</v>
      </c>
    </row>
    <row r="3" spans="1:5" x14ac:dyDescent="0.35">
      <c r="A3" t="str">
        <f>"01.00"</f>
        <v>01.00</v>
      </c>
      <c r="B3" s="1" t="s">
        <v>7</v>
      </c>
      <c r="C3" s="1" t="s">
        <v>8</v>
      </c>
    </row>
    <row r="4" spans="1:5" ht="87" x14ac:dyDescent="0.35">
      <c r="A4" t="str">
        <f>"01.0000"</f>
        <v>01.0000</v>
      </c>
      <c r="B4" s="1" t="s">
        <v>7</v>
      </c>
      <c r="C4" s="1" t="s">
        <v>9</v>
      </c>
      <c r="D4" s="1" t="s">
        <v>10</v>
      </c>
    </row>
    <row r="5" spans="1:5" ht="29" x14ac:dyDescent="0.35">
      <c r="A5" t="str">
        <f>"01.01"</f>
        <v>01.01</v>
      </c>
      <c r="B5" s="1" t="s">
        <v>11</v>
      </c>
      <c r="C5" s="1" t="s">
        <v>12</v>
      </c>
    </row>
    <row r="6" spans="1:5" ht="43.5" x14ac:dyDescent="0.35">
      <c r="A6" t="str">
        <f>"01.0101"</f>
        <v>01.0101</v>
      </c>
      <c r="B6" s="1" t="s">
        <v>13</v>
      </c>
      <c r="C6" s="1" t="s">
        <v>14</v>
      </c>
    </row>
    <row r="7" spans="1:5" ht="72.5" x14ac:dyDescent="0.35">
      <c r="A7" t="str">
        <f>"01.0102"</f>
        <v>01.0102</v>
      </c>
      <c r="B7" s="1" t="s">
        <v>15</v>
      </c>
      <c r="C7" s="1" t="s">
        <v>16</v>
      </c>
    </row>
    <row r="8" spans="1:5" ht="58" x14ac:dyDescent="0.35">
      <c r="A8" t="str">
        <f>"01.0103"</f>
        <v>01.0103</v>
      </c>
      <c r="B8" s="1" t="s">
        <v>17</v>
      </c>
      <c r="C8" s="1" t="s">
        <v>18</v>
      </c>
      <c r="D8" s="1" t="s">
        <v>19</v>
      </c>
      <c r="E8" t="s">
        <v>20</v>
      </c>
    </row>
    <row r="9" spans="1:5" ht="72.5" x14ac:dyDescent="0.35">
      <c r="A9" t="str">
        <f>"01.0104"</f>
        <v>01.0104</v>
      </c>
      <c r="B9" s="1" t="s">
        <v>21</v>
      </c>
      <c r="C9" s="1" t="s">
        <v>22</v>
      </c>
    </row>
    <row r="10" spans="1:5" ht="159.5" x14ac:dyDescent="0.35">
      <c r="A10" t="str">
        <f>"01.0105"</f>
        <v>01.0105</v>
      </c>
      <c r="B10" s="1" t="s">
        <v>23</v>
      </c>
      <c r="C10" s="1" t="s">
        <v>24</v>
      </c>
      <c r="D10" s="1" t="s">
        <v>25</v>
      </c>
    </row>
    <row r="11" spans="1:5" ht="72.5" x14ac:dyDescent="0.35">
      <c r="A11" t="str">
        <f>"01.0106"</f>
        <v>01.0106</v>
      </c>
      <c r="B11" s="1" t="s">
        <v>26</v>
      </c>
      <c r="C11" s="1" t="s">
        <v>27</v>
      </c>
    </row>
    <row r="12" spans="1:5" ht="29" x14ac:dyDescent="0.35">
      <c r="A12" t="str">
        <f>"01.0199"</f>
        <v>01.0199</v>
      </c>
      <c r="B12" s="1" t="s">
        <v>28</v>
      </c>
      <c r="C12" s="1" t="s">
        <v>29</v>
      </c>
    </row>
    <row r="13" spans="1:5" ht="29" x14ac:dyDescent="0.35">
      <c r="A13" t="str">
        <f>"01.02"</f>
        <v>01.02</v>
      </c>
      <c r="B13" s="1" t="s">
        <v>30</v>
      </c>
      <c r="C13" s="1" t="s">
        <v>31</v>
      </c>
    </row>
    <row r="14" spans="1:5" ht="101.5" x14ac:dyDescent="0.35">
      <c r="A14" t="str">
        <f>"01.0201"</f>
        <v>01.0201</v>
      </c>
      <c r="B14" s="1" t="s">
        <v>32</v>
      </c>
      <c r="C14" s="1" t="s">
        <v>33</v>
      </c>
    </row>
    <row r="15" spans="1:5" ht="116" x14ac:dyDescent="0.35">
      <c r="A15" t="str">
        <f>"01.0204"</f>
        <v>01.0204</v>
      </c>
      <c r="B15" s="1" t="s">
        <v>34</v>
      </c>
      <c r="C15" s="1" t="s">
        <v>35</v>
      </c>
      <c r="D15" s="1" t="s">
        <v>36</v>
      </c>
      <c r="E15" t="s">
        <v>37</v>
      </c>
    </row>
    <row r="16" spans="1:5" ht="116" x14ac:dyDescent="0.35">
      <c r="A16" t="str">
        <f>"01.0205"</f>
        <v>01.0205</v>
      </c>
      <c r="B16" s="1" t="s">
        <v>38</v>
      </c>
      <c r="C16" s="1" t="s">
        <v>39</v>
      </c>
      <c r="E16" t="s">
        <v>40</v>
      </c>
    </row>
    <row r="17" spans="1:5" ht="58" x14ac:dyDescent="0.35">
      <c r="A17" t="str">
        <f>"01.0207"</f>
        <v>01.0207</v>
      </c>
      <c r="B17" s="1" t="s">
        <v>41</v>
      </c>
      <c r="C17" s="1" t="s">
        <v>42</v>
      </c>
    </row>
    <row r="18" spans="1:5" x14ac:dyDescent="0.35">
      <c r="A18" t="str">
        <f>"01.0299"</f>
        <v>01.0299</v>
      </c>
      <c r="B18" s="1" t="s">
        <v>43</v>
      </c>
      <c r="C18" s="1" t="s">
        <v>44</v>
      </c>
    </row>
    <row r="19" spans="1:5" ht="29" x14ac:dyDescent="0.35">
      <c r="A19" t="str">
        <f>"01.03"</f>
        <v>01.03</v>
      </c>
      <c r="B19" s="1" t="s">
        <v>45</v>
      </c>
      <c r="C19" s="1" t="s">
        <v>46</v>
      </c>
    </row>
    <row r="20" spans="1:5" ht="58" x14ac:dyDescent="0.35">
      <c r="A20" t="str">
        <f>"01.0301"</f>
        <v>01.0301</v>
      </c>
      <c r="B20" s="1" t="s">
        <v>47</v>
      </c>
      <c r="C20" s="1" t="s">
        <v>48</v>
      </c>
    </row>
    <row r="21" spans="1:5" ht="72.5" x14ac:dyDescent="0.35">
      <c r="A21" t="str">
        <f>"01.0302"</f>
        <v>01.0302</v>
      </c>
      <c r="B21" s="1" t="s">
        <v>49</v>
      </c>
      <c r="C21" s="1" t="s">
        <v>50</v>
      </c>
    </row>
    <row r="22" spans="1:5" ht="87" x14ac:dyDescent="0.35">
      <c r="A22" t="str">
        <f>"01.0303"</f>
        <v>01.0303</v>
      </c>
      <c r="B22" s="1" t="s">
        <v>51</v>
      </c>
      <c r="C22" s="1" t="s">
        <v>52</v>
      </c>
    </row>
    <row r="23" spans="1:5" ht="87" x14ac:dyDescent="0.35">
      <c r="A23" t="str">
        <f>"01.0304"</f>
        <v>01.0304</v>
      </c>
      <c r="B23" s="1" t="s">
        <v>53</v>
      </c>
      <c r="C23" s="1" t="s">
        <v>54</v>
      </c>
    </row>
    <row r="24" spans="1:5" ht="87" x14ac:dyDescent="0.35">
      <c r="A24" t="str">
        <f>"01.0306"</f>
        <v>01.0306</v>
      </c>
      <c r="B24" s="1" t="s">
        <v>55</v>
      </c>
      <c r="C24" s="1" t="s">
        <v>56</v>
      </c>
    </row>
    <row r="25" spans="1:5" ht="87" x14ac:dyDescent="0.35">
      <c r="A25" t="str">
        <f>"01.0307"</f>
        <v>01.0307</v>
      </c>
      <c r="B25" s="1" t="s">
        <v>57</v>
      </c>
      <c r="C25" s="1" t="s">
        <v>58</v>
      </c>
    </row>
    <row r="26" spans="1:5" ht="130.5" x14ac:dyDescent="0.35">
      <c r="A26" t="str">
        <f>"01.0308"</f>
        <v>01.0308</v>
      </c>
      <c r="B26" s="1" t="s">
        <v>59</v>
      </c>
      <c r="C26" s="1" t="s">
        <v>60</v>
      </c>
      <c r="D26" s="1" t="s">
        <v>61</v>
      </c>
      <c r="E26" t="s">
        <v>62</v>
      </c>
    </row>
    <row r="27" spans="1:5" ht="72.5" x14ac:dyDescent="0.35">
      <c r="A27" t="str">
        <f>"01.0310"</f>
        <v>01.0310</v>
      </c>
      <c r="B27" s="1" t="s">
        <v>63</v>
      </c>
      <c r="C27" s="1" t="s">
        <v>64</v>
      </c>
      <c r="D27" s="1" t="s">
        <v>65</v>
      </c>
      <c r="E27" t="s">
        <v>66</v>
      </c>
    </row>
    <row r="28" spans="1:5" x14ac:dyDescent="0.35">
      <c r="A28" t="str">
        <f>"01.0399"</f>
        <v>01.0399</v>
      </c>
      <c r="B28" s="1" t="s">
        <v>67</v>
      </c>
      <c r="C28" s="1" t="s">
        <v>68</v>
      </c>
    </row>
    <row r="29" spans="1:5" ht="29" x14ac:dyDescent="0.35">
      <c r="A29" t="str">
        <f>"01.04"</f>
        <v>01.04</v>
      </c>
      <c r="B29" s="1" t="s">
        <v>69</v>
      </c>
      <c r="C29" s="1" t="s">
        <v>70</v>
      </c>
    </row>
    <row r="30" spans="1:5" ht="87" x14ac:dyDescent="0.35">
      <c r="A30" t="str">
        <f>"01.0401"</f>
        <v>01.0401</v>
      </c>
      <c r="B30" s="1" t="s">
        <v>69</v>
      </c>
      <c r="C30" s="1" t="s">
        <v>71</v>
      </c>
    </row>
    <row r="31" spans="1:5" ht="29" x14ac:dyDescent="0.35">
      <c r="A31" t="str">
        <f>"01.05"</f>
        <v>01.05</v>
      </c>
      <c r="B31" s="1" t="s">
        <v>72</v>
      </c>
      <c r="C31" s="1" t="s">
        <v>73</v>
      </c>
    </row>
    <row r="32" spans="1:5" ht="72.5" x14ac:dyDescent="0.35">
      <c r="A32" t="str">
        <f>"01.0504"</f>
        <v>01.0504</v>
      </c>
      <c r="B32" s="1" t="s">
        <v>74</v>
      </c>
      <c r="C32" s="1" t="s">
        <v>75</v>
      </c>
    </row>
    <row r="33" spans="1:5" ht="101.5" x14ac:dyDescent="0.35">
      <c r="A33" t="str">
        <f>"01.0505"</f>
        <v>01.0505</v>
      </c>
      <c r="B33" s="1" t="s">
        <v>76</v>
      </c>
      <c r="C33" s="1" t="s">
        <v>77</v>
      </c>
    </row>
    <row r="34" spans="1:5" ht="101.5" x14ac:dyDescent="0.35">
      <c r="A34" t="str">
        <f>"01.0507"</f>
        <v>01.0507</v>
      </c>
      <c r="B34" s="1" t="s">
        <v>78</v>
      </c>
      <c r="C34" s="1" t="s">
        <v>79</v>
      </c>
    </row>
    <row r="35" spans="1:5" ht="130.5" x14ac:dyDescent="0.35">
      <c r="A35" t="str">
        <f>"01.0508"</f>
        <v>01.0508</v>
      </c>
      <c r="B35" s="1" t="s">
        <v>80</v>
      </c>
      <c r="C35" s="1" t="s">
        <v>81</v>
      </c>
    </row>
    <row r="36" spans="1:5" ht="58" x14ac:dyDescent="0.35">
      <c r="A36" t="str">
        <f>"01.0509"</f>
        <v>01.0509</v>
      </c>
      <c r="B36" s="1" t="s">
        <v>82</v>
      </c>
      <c r="C36" s="1" t="s">
        <v>83</v>
      </c>
    </row>
    <row r="37" spans="1:5" ht="29" x14ac:dyDescent="0.35">
      <c r="A37" t="str">
        <f>"01.0599"</f>
        <v>01.0599</v>
      </c>
      <c r="B37" s="1" t="s">
        <v>84</v>
      </c>
      <c r="C37" s="1" t="s">
        <v>85</v>
      </c>
    </row>
    <row r="38" spans="1:5" ht="29" x14ac:dyDescent="0.35">
      <c r="A38" t="str">
        <f>"01.06"</f>
        <v>01.06</v>
      </c>
      <c r="B38" s="1" t="s">
        <v>86</v>
      </c>
      <c r="C38" s="1" t="s">
        <v>87</v>
      </c>
    </row>
    <row r="39" spans="1:5" ht="72.5" x14ac:dyDescent="0.35">
      <c r="A39" t="str">
        <f>"01.0601"</f>
        <v>01.0601</v>
      </c>
      <c r="B39" s="1" t="s">
        <v>88</v>
      </c>
      <c r="C39" s="1" t="s">
        <v>89</v>
      </c>
    </row>
    <row r="40" spans="1:5" ht="87" x14ac:dyDescent="0.35">
      <c r="A40" t="str">
        <f>"01.0603"</f>
        <v>01.0603</v>
      </c>
      <c r="B40" s="1" t="s">
        <v>90</v>
      </c>
      <c r="C40" s="1" t="s">
        <v>91</v>
      </c>
    </row>
    <row r="41" spans="1:5" ht="72.5" x14ac:dyDescent="0.35">
      <c r="A41" t="str">
        <f>"01.0604"</f>
        <v>01.0604</v>
      </c>
      <c r="B41" s="1" t="s">
        <v>92</v>
      </c>
      <c r="C41" s="1" t="s">
        <v>93</v>
      </c>
    </row>
    <row r="42" spans="1:5" ht="101.5" x14ac:dyDescent="0.35">
      <c r="A42" t="str">
        <f>"01.0605"</f>
        <v>01.0605</v>
      </c>
      <c r="B42" s="1" t="s">
        <v>94</v>
      </c>
      <c r="C42" s="1" t="s">
        <v>95</v>
      </c>
      <c r="D42" s="1" t="s">
        <v>96</v>
      </c>
      <c r="E42" t="s">
        <v>97</v>
      </c>
    </row>
    <row r="43" spans="1:5" ht="87" x14ac:dyDescent="0.35">
      <c r="A43" t="str">
        <f>"01.0606"</f>
        <v>01.0606</v>
      </c>
      <c r="B43" s="1" t="s">
        <v>98</v>
      </c>
      <c r="C43" s="1" t="s">
        <v>99</v>
      </c>
    </row>
    <row r="44" spans="1:5" ht="87" x14ac:dyDescent="0.35">
      <c r="A44" t="str">
        <f>"01.0607"</f>
        <v>01.0607</v>
      </c>
      <c r="B44" s="1" t="s">
        <v>100</v>
      </c>
      <c r="C44" s="1" t="s">
        <v>101</v>
      </c>
      <c r="E44" t="s">
        <v>102</v>
      </c>
    </row>
    <row r="45" spans="1:5" ht="72.5" x14ac:dyDescent="0.35">
      <c r="A45" t="str">
        <f>"01.0608"</f>
        <v>01.0608</v>
      </c>
      <c r="B45" s="1" t="s">
        <v>103</v>
      </c>
      <c r="C45" s="1" t="s">
        <v>104</v>
      </c>
      <c r="E45" t="s">
        <v>105</v>
      </c>
    </row>
    <row r="46" spans="1:5" ht="43.5" x14ac:dyDescent="0.35">
      <c r="A46" t="str">
        <f>"01.0609"</f>
        <v>01.0609</v>
      </c>
      <c r="B46" s="1" t="s">
        <v>106</v>
      </c>
      <c r="C46" s="1" t="s">
        <v>107</v>
      </c>
      <c r="D46" s="1" t="s">
        <v>108</v>
      </c>
    </row>
    <row r="47" spans="1:5" ht="58" x14ac:dyDescent="0.35">
      <c r="A47" t="str">
        <f>"01.0610"</f>
        <v>01.0610</v>
      </c>
      <c r="B47" s="1" t="s">
        <v>109</v>
      </c>
      <c r="C47" s="1" t="s">
        <v>110</v>
      </c>
    </row>
    <row r="48" spans="1:5" ht="29" x14ac:dyDescent="0.35">
      <c r="A48" t="str">
        <f>"01.0699"</f>
        <v>01.0699</v>
      </c>
      <c r="B48" s="1" t="s">
        <v>111</v>
      </c>
      <c r="C48" s="1" t="s">
        <v>112</v>
      </c>
      <c r="D48" s="1" t="s">
        <v>113</v>
      </c>
    </row>
    <row r="49" spans="1:5" x14ac:dyDescent="0.35">
      <c r="A49" t="str">
        <f>"01.07"</f>
        <v>01.07</v>
      </c>
      <c r="B49" s="1" t="s">
        <v>114</v>
      </c>
      <c r="C49" s="1" t="s">
        <v>115</v>
      </c>
    </row>
    <row r="50" spans="1:5" ht="101.5" x14ac:dyDescent="0.35">
      <c r="A50" t="str">
        <f>"01.0701"</f>
        <v>01.0701</v>
      </c>
      <c r="B50" s="1" t="s">
        <v>114</v>
      </c>
      <c r="C50" s="1" t="s">
        <v>116</v>
      </c>
      <c r="D50" s="1" t="s">
        <v>117</v>
      </c>
    </row>
    <row r="51" spans="1:5" ht="29" x14ac:dyDescent="0.35">
      <c r="A51" t="str">
        <f>"01.08"</f>
        <v>01.08</v>
      </c>
      <c r="B51" s="1" t="s">
        <v>118</v>
      </c>
      <c r="C51" s="1" t="s">
        <v>119</v>
      </c>
    </row>
    <row r="52" spans="1:5" ht="130.5" x14ac:dyDescent="0.35">
      <c r="A52" t="str">
        <f>"01.0801"</f>
        <v>01.0801</v>
      </c>
      <c r="B52" s="1" t="s">
        <v>120</v>
      </c>
      <c r="C52" s="1" t="s">
        <v>121</v>
      </c>
      <c r="D52" s="1" t="s">
        <v>122</v>
      </c>
    </row>
    <row r="53" spans="1:5" ht="101.5" x14ac:dyDescent="0.35">
      <c r="A53" t="str">
        <f>"01.0802"</f>
        <v>01.0802</v>
      </c>
      <c r="B53" s="1" t="s">
        <v>123</v>
      </c>
      <c r="C53" s="1" t="s">
        <v>124</v>
      </c>
      <c r="D53" s="1" t="s">
        <v>125</v>
      </c>
    </row>
    <row r="54" spans="1:5" ht="29" x14ac:dyDescent="0.35">
      <c r="A54" t="str">
        <f>"01.0899"</f>
        <v>01.0899</v>
      </c>
      <c r="B54" s="1" t="s">
        <v>126</v>
      </c>
      <c r="C54" s="1" t="s">
        <v>127</v>
      </c>
    </row>
    <row r="55" spans="1:5" ht="29" x14ac:dyDescent="0.35">
      <c r="A55" t="str">
        <f>"01.09"</f>
        <v>01.09</v>
      </c>
      <c r="B55" s="1" t="s">
        <v>128</v>
      </c>
      <c r="C55" s="1" t="s">
        <v>129</v>
      </c>
    </row>
    <row r="56" spans="1:5" ht="72.5" x14ac:dyDescent="0.35">
      <c r="A56" t="str">
        <f>"01.0901"</f>
        <v>01.0901</v>
      </c>
      <c r="B56" s="1" t="s">
        <v>130</v>
      </c>
      <c r="C56" s="1" t="s">
        <v>131</v>
      </c>
      <c r="D56" s="1" t="s">
        <v>132</v>
      </c>
    </row>
    <row r="57" spans="1:5" ht="72.5" x14ac:dyDescent="0.35">
      <c r="A57" t="str">
        <f>"01.0902"</f>
        <v>01.0902</v>
      </c>
      <c r="B57" s="1" t="s">
        <v>133</v>
      </c>
      <c r="C57" s="1" t="s">
        <v>134</v>
      </c>
      <c r="D57" s="1" t="s">
        <v>135</v>
      </c>
    </row>
    <row r="58" spans="1:5" ht="72.5" x14ac:dyDescent="0.35">
      <c r="A58" t="str">
        <f>"01.0903"</f>
        <v>01.0903</v>
      </c>
      <c r="B58" s="1" t="s">
        <v>136</v>
      </c>
      <c r="C58" s="1" t="s">
        <v>137</v>
      </c>
    </row>
    <row r="59" spans="1:5" ht="72.5" x14ac:dyDescent="0.35">
      <c r="A59" t="str">
        <f>"01.0904"</f>
        <v>01.0904</v>
      </c>
      <c r="B59" s="1" t="s">
        <v>138</v>
      </c>
      <c r="C59" s="1" t="s">
        <v>139</v>
      </c>
    </row>
    <row r="60" spans="1:5" ht="72.5" x14ac:dyDescent="0.35">
      <c r="A60" t="str">
        <f>"01.0905"</f>
        <v>01.0905</v>
      </c>
      <c r="B60" s="1" t="s">
        <v>140</v>
      </c>
      <c r="C60" s="1" t="s">
        <v>141</v>
      </c>
    </row>
    <row r="61" spans="1:5" ht="72.5" x14ac:dyDescent="0.35">
      <c r="A61" t="str">
        <f>"01.0906"</f>
        <v>01.0906</v>
      </c>
      <c r="B61" s="1" t="s">
        <v>142</v>
      </c>
      <c r="C61" s="1" t="s">
        <v>143</v>
      </c>
      <c r="E61" t="s">
        <v>144</v>
      </c>
    </row>
    <row r="62" spans="1:5" ht="72.5" x14ac:dyDescent="0.35">
      <c r="A62" t="str">
        <f>"01.0907"</f>
        <v>01.0907</v>
      </c>
      <c r="B62" s="1" t="s">
        <v>145</v>
      </c>
      <c r="C62" s="1" t="s">
        <v>146</v>
      </c>
    </row>
    <row r="63" spans="1:5" x14ac:dyDescent="0.35">
      <c r="A63" t="str">
        <f>"01.0999"</f>
        <v>01.0999</v>
      </c>
      <c r="B63" s="1" t="s">
        <v>147</v>
      </c>
      <c r="C63" s="1" t="s">
        <v>148</v>
      </c>
    </row>
    <row r="64" spans="1:5" ht="29" x14ac:dyDescent="0.35">
      <c r="A64" t="str">
        <f>"01.10"</f>
        <v>01.10</v>
      </c>
      <c r="B64" s="1" t="s">
        <v>149</v>
      </c>
      <c r="C64" s="1" t="s">
        <v>150</v>
      </c>
    </row>
    <row r="65" spans="1:5" ht="101.5" x14ac:dyDescent="0.35">
      <c r="A65" t="str">
        <f>"01.1001"</f>
        <v>01.1001</v>
      </c>
      <c r="B65" s="1" t="s">
        <v>151</v>
      </c>
      <c r="C65" s="1" t="s">
        <v>152</v>
      </c>
      <c r="D65" s="1" t="s">
        <v>153</v>
      </c>
      <c r="E65" t="s">
        <v>154</v>
      </c>
    </row>
    <row r="66" spans="1:5" ht="87" x14ac:dyDescent="0.35">
      <c r="A66" t="str">
        <f>"01.1002"</f>
        <v>01.1002</v>
      </c>
      <c r="B66" s="1" t="s">
        <v>155</v>
      </c>
      <c r="C66" s="1" t="s">
        <v>156</v>
      </c>
    </row>
    <row r="67" spans="1:5" ht="58" x14ac:dyDescent="0.35">
      <c r="A67" t="str">
        <f>"01.1003"</f>
        <v>01.1003</v>
      </c>
      <c r="B67" s="1" t="s">
        <v>157</v>
      </c>
      <c r="C67" s="1" t="s">
        <v>158</v>
      </c>
      <c r="D67" s="1" t="s">
        <v>159</v>
      </c>
      <c r="E67" t="s">
        <v>160</v>
      </c>
    </row>
    <row r="68" spans="1:5" ht="72.5" x14ac:dyDescent="0.35">
      <c r="A68" t="str">
        <f>"01.1004"</f>
        <v>01.1004</v>
      </c>
      <c r="B68" s="1" t="s">
        <v>161</v>
      </c>
      <c r="C68" s="1" t="s">
        <v>162</v>
      </c>
      <c r="E68" t="s">
        <v>163</v>
      </c>
    </row>
    <row r="69" spans="1:5" ht="58" x14ac:dyDescent="0.35">
      <c r="A69" t="str">
        <f>"01.1005"</f>
        <v>01.1005</v>
      </c>
      <c r="B69" s="1" t="s">
        <v>164</v>
      </c>
      <c r="C69" s="1" t="s">
        <v>165</v>
      </c>
      <c r="D69" s="1" t="s">
        <v>159</v>
      </c>
    </row>
    <row r="70" spans="1:5" x14ac:dyDescent="0.35">
      <c r="A70" t="str">
        <f>"01.1099"</f>
        <v>01.1099</v>
      </c>
      <c r="B70" s="1" t="s">
        <v>166</v>
      </c>
      <c r="C70" s="1" t="s">
        <v>167</v>
      </c>
    </row>
    <row r="71" spans="1:5" ht="29" x14ac:dyDescent="0.35">
      <c r="A71" t="str">
        <f>"01.11"</f>
        <v>01.11</v>
      </c>
      <c r="B71" s="1" t="s">
        <v>168</v>
      </c>
      <c r="C71" s="1" t="s">
        <v>169</v>
      </c>
    </row>
    <row r="72" spans="1:5" ht="145" x14ac:dyDescent="0.35">
      <c r="A72" t="str">
        <f>"01.1101"</f>
        <v>01.1101</v>
      </c>
      <c r="B72" s="1" t="s">
        <v>170</v>
      </c>
      <c r="C72" s="1" t="s">
        <v>171</v>
      </c>
      <c r="D72" s="1" t="s">
        <v>172</v>
      </c>
    </row>
    <row r="73" spans="1:5" ht="72.5" x14ac:dyDescent="0.35">
      <c r="A73" t="str">
        <f>"01.1102"</f>
        <v>01.1102</v>
      </c>
      <c r="B73" s="1" t="s">
        <v>173</v>
      </c>
      <c r="C73" s="1" t="s">
        <v>174</v>
      </c>
    </row>
    <row r="74" spans="1:5" ht="87" x14ac:dyDescent="0.35">
      <c r="A74" t="str">
        <f>"01.1103"</f>
        <v>01.1103</v>
      </c>
      <c r="B74" s="1" t="s">
        <v>175</v>
      </c>
      <c r="C74" s="1" t="s">
        <v>176</v>
      </c>
    </row>
    <row r="75" spans="1:5" ht="72.5" x14ac:dyDescent="0.35">
      <c r="A75" t="str">
        <f>"01.1104"</f>
        <v>01.1104</v>
      </c>
      <c r="B75" s="1" t="s">
        <v>177</v>
      </c>
      <c r="C75" s="1" t="s">
        <v>178</v>
      </c>
      <c r="D75" s="1" t="s">
        <v>179</v>
      </c>
    </row>
    <row r="76" spans="1:5" ht="101.5" x14ac:dyDescent="0.35">
      <c r="A76" t="str">
        <f>"01.1105"</f>
        <v>01.1105</v>
      </c>
      <c r="B76" s="1" t="s">
        <v>180</v>
      </c>
      <c r="C76" s="1" t="s">
        <v>181</v>
      </c>
      <c r="D76" s="1" t="s">
        <v>182</v>
      </c>
      <c r="E76" t="s">
        <v>183</v>
      </c>
    </row>
    <row r="77" spans="1:5" ht="72.5" x14ac:dyDescent="0.35">
      <c r="A77" t="str">
        <f>"01.1106"</f>
        <v>01.1106</v>
      </c>
      <c r="B77" s="1" t="s">
        <v>184</v>
      </c>
      <c r="C77" s="1" t="s">
        <v>185</v>
      </c>
    </row>
    <row r="78" spans="1:5" x14ac:dyDescent="0.35">
      <c r="A78" t="str">
        <f>"01.1199"</f>
        <v>01.1199</v>
      </c>
      <c r="B78" s="1" t="s">
        <v>186</v>
      </c>
      <c r="C78" s="1" t="s">
        <v>187</v>
      </c>
    </row>
    <row r="79" spans="1:5" ht="29" x14ac:dyDescent="0.35">
      <c r="A79" t="str">
        <f>"01.12"</f>
        <v>01.12</v>
      </c>
      <c r="B79" s="1" t="s">
        <v>188</v>
      </c>
      <c r="C79" s="1" t="s">
        <v>189</v>
      </c>
    </row>
    <row r="80" spans="1:5" ht="58" x14ac:dyDescent="0.35">
      <c r="A80" t="str">
        <f>"01.1201"</f>
        <v>01.1201</v>
      </c>
      <c r="B80" s="1" t="s">
        <v>190</v>
      </c>
      <c r="C80" s="1" t="s">
        <v>191</v>
      </c>
    </row>
    <row r="81" spans="1:5" ht="72.5" x14ac:dyDescent="0.35">
      <c r="A81" t="str">
        <f>"01.1202"</f>
        <v>01.1202</v>
      </c>
      <c r="B81" s="1" t="s">
        <v>192</v>
      </c>
      <c r="C81" s="1" t="s">
        <v>193</v>
      </c>
    </row>
    <row r="82" spans="1:5" ht="87" x14ac:dyDescent="0.35">
      <c r="A82" t="str">
        <f>"01.1203"</f>
        <v>01.1203</v>
      </c>
      <c r="B82" s="1" t="s">
        <v>194</v>
      </c>
      <c r="C82" s="1" t="s">
        <v>195</v>
      </c>
    </row>
    <row r="83" spans="1:5" x14ac:dyDescent="0.35">
      <c r="A83" t="str">
        <f>"01.1299"</f>
        <v>01.1299</v>
      </c>
      <c r="B83" s="1" t="s">
        <v>196</v>
      </c>
      <c r="C83" s="1" t="s">
        <v>197</v>
      </c>
      <c r="E83" t="s">
        <v>198</v>
      </c>
    </row>
    <row r="84" spans="1:5" ht="29" x14ac:dyDescent="0.35">
      <c r="A84" t="str">
        <f>"01.13"</f>
        <v>01.13</v>
      </c>
      <c r="B84" s="1" t="s">
        <v>199</v>
      </c>
      <c r="C84" s="1" t="s">
        <v>200</v>
      </c>
    </row>
    <row r="85" spans="1:5" ht="29" x14ac:dyDescent="0.35">
      <c r="A85" t="str">
        <f>"01.1302"</f>
        <v>01.1302</v>
      </c>
      <c r="B85" s="1" t="s">
        <v>201</v>
      </c>
      <c r="C85" s="1" t="s">
        <v>202</v>
      </c>
    </row>
    <row r="86" spans="1:5" ht="43.5" x14ac:dyDescent="0.35">
      <c r="A86" t="str">
        <f>"01.1399"</f>
        <v>01.1399</v>
      </c>
      <c r="B86" s="1" t="s">
        <v>203</v>
      </c>
      <c r="C86" s="1" t="s">
        <v>204</v>
      </c>
    </row>
    <row r="87" spans="1:5" x14ac:dyDescent="0.35">
      <c r="A87" t="str">
        <f>"01.80"</f>
        <v>01.80</v>
      </c>
      <c r="B87" s="1" t="s">
        <v>205</v>
      </c>
      <c r="C87" s="1" t="s">
        <v>206</v>
      </c>
    </row>
    <row r="88" spans="1:5" ht="116" x14ac:dyDescent="0.35">
      <c r="A88" t="str">
        <f>"01.8001"</f>
        <v>01.8001</v>
      </c>
      <c r="B88" s="1" t="s">
        <v>205</v>
      </c>
      <c r="C88" s="1" t="s">
        <v>207</v>
      </c>
      <c r="E88" t="s">
        <v>208</v>
      </c>
    </row>
    <row r="89" spans="1:5" ht="29" x14ac:dyDescent="0.35">
      <c r="A89" t="str">
        <f>"01.81"</f>
        <v>01.81</v>
      </c>
      <c r="B89" s="1" t="s">
        <v>209</v>
      </c>
      <c r="C89" s="1" t="s">
        <v>210</v>
      </c>
    </row>
    <row r="90" spans="1:5" ht="29" x14ac:dyDescent="0.35">
      <c r="A90" t="str">
        <f>"01.8101"</f>
        <v>01.8101</v>
      </c>
      <c r="B90" s="1" t="s">
        <v>211</v>
      </c>
      <c r="C90" s="1" t="s">
        <v>212</v>
      </c>
      <c r="E90" t="s">
        <v>213</v>
      </c>
    </row>
    <row r="91" spans="1:5" ht="130.5" x14ac:dyDescent="0.35">
      <c r="A91" t="str">
        <f>"01.8102"</f>
        <v>01.8102</v>
      </c>
      <c r="B91" s="1" t="s">
        <v>214</v>
      </c>
      <c r="C91" s="1" t="s">
        <v>215</v>
      </c>
      <c r="E91" t="s">
        <v>216</v>
      </c>
    </row>
    <row r="92" spans="1:5" ht="101.5" x14ac:dyDescent="0.35">
      <c r="A92" t="str">
        <f>"01.8103"</f>
        <v>01.8103</v>
      </c>
      <c r="B92" s="1" t="s">
        <v>217</v>
      </c>
      <c r="C92" s="1" t="s">
        <v>218</v>
      </c>
      <c r="E92" t="s">
        <v>219</v>
      </c>
    </row>
    <row r="93" spans="1:5" ht="101.5" x14ac:dyDescent="0.35">
      <c r="A93" t="str">
        <f>"01.8104"</f>
        <v>01.8104</v>
      </c>
      <c r="B93" s="1" t="s">
        <v>220</v>
      </c>
      <c r="C93" s="1" t="s">
        <v>221</v>
      </c>
      <c r="E93" t="s">
        <v>222</v>
      </c>
    </row>
    <row r="94" spans="1:5" ht="87" x14ac:dyDescent="0.35">
      <c r="A94" t="str">
        <f>"01.8105"</f>
        <v>01.8105</v>
      </c>
      <c r="B94" s="1" t="s">
        <v>223</v>
      </c>
      <c r="C94" s="1" t="s">
        <v>224</v>
      </c>
      <c r="E94" t="s">
        <v>225</v>
      </c>
    </row>
    <row r="95" spans="1:5" ht="87" x14ac:dyDescent="0.35">
      <c r="A95" t="str">
        <f>"01.8106"</f>
        <v>01.8106</v>
      </c>
      <c r="B95" s="1" t="s">
        <v>226</v>
      </c>
      <c r="C95" s="1" t="s">
        <v>227</v>
      </c>
      <c r="E95" t="s">
        <v>228</v>
      </c>
    </row>
    <row r="96" spans="1:5" ht="87" x14ac:dyDescent="0.35">
      <c r="A96" t="str">
        <f>"01.8107"</f>
        <v>01.8107</v>
      </c>
      <c r="B96" s="1" t="s">
        <v>229</v>
      </c>
      <c r="C96" s="1" t="s">
        <v>230</v>
      </c>
      <c r="E96" t="s">
        <v>231</v>
      </c>
    </row>
    <row r="97" spans="1:5" ht="87" x14ac:dyDescent="0.35">
      <c r="A97" t="str">
        <f>"01.8108"</f>
        <v>01.8108</v>
      </c>
      <c r="B97" s="1" t="s">
        <v>232</v>
      </c>
      <c r="C97" s="1" t="s">
        <v>233</v>
      </c>
      <c r="E97" t="s">
        <v>234</v>
      </c>
    </row>
    <row r="98" spans="1:5" ht="87" x14ac:dyDescent="0.35">
      <c r="A98" t="str">
        <f>"01.8109"</f>
        <v>01.8109</v>
      </c>
      <c r="B98" s="1" t="s">
        <v>235</v>
      </c>
      <c r="C98" s="1" t="s">
        <v>236</v>
      </c>
      <c r="E98" t="s">
        <v>237</v>
      </c>
    </row>
    <row r="99" spans="1:5" ht="101.5" x14ac:dyDescent="0.35">
      <c r="A99" t="str">
        <f>"01.8110"</f>
        <v>01.8110</v>
      </c>
      <c r="B99" s="1" t="s">
        <v>238</v>
      </c>
      <c r="C99" s="1" t="s">
        <v>239</v>
      </c>
      <c r="E99" t="s">
        <v>240</v>
      </c>
    </row>
    <row r="100" spans="1:5" ht="116" x14ac:dyDescent="0.35">
      <c r="A100" t="str">
        <f>"01.8111"</f>
        <v>01.8111</v>
      </c>
      <c r="B100" s="1" t="s">
        <v>241</v>
      </c>
      <c r="C100" s="1" t="s">
        <v>242</v>
      </c>
      <c r="E100" t="s">
        <v>243</v>
      </c>
    </row>
    <row r="101" spans="1:5" ht="29" x14ac:dyDescent="0.35">
      <c r="A101" t="str">
        <f>"01.8199"</f>
        <v>01.8199</v>
      </c>
      <c r="B101" s="1" t="s">
        <v>244</v>
      </c>
      <c r="C101" s="1" t="s">
        <v>245</v>
      </c>
      <c r="E101" t="s">
        <v>246</v>
      </c>
    </row>
    <row r="102" spans="1:5" ht="29" x14ac:dyDescent="0.35">
      <c r="A102" t="str">
        <f>"01.82"</f>
        <v>01.82</v>
      </c>
      <c r="B102" s="1" t="s">
        <v>247</v>
      </c>
      <c r="C102" s="1" t="s">
        <v>248</v>
      </c>
    </row>
    <row r="103" spans="1:5" ht="72.5" x14ac:dyDescent="0.35">
      <c r="A103" t="str">
        <f>"01.8201"</f>
        <v>01.8201</v>
      </c>
      <c r="B103" s="1" t="s">
        <v>249</v>
      </c>
      <c r="C103" s="1" t="s">
        <v>250</v>
      </c>
    </row>
    <row r="104" spans="1:5" ht="72.5" x14ac:dyDescent="0.35">
      <c r="A104" t="str">
        <f>"01.8202"</f>
        <v>01.8202</v>
      </c>
      <c r="B104" s="1" t="s">
        <v>251</v>
      </c>
      <c r="C104" s="1" t="s">
        <v>252</v>
      </c>
      <c r="E104" t="s">
        <v>253</v>
      </c>
    </row>
    <row r="105" spans="1:5" ht="87" x14ac:dyDescent="0.35">
      <c r="A105" t="str">
        <f>"01.8203"</f>
        <v>01.8203</v>
      </c>
      <c r="B105" s="1" t="s">
        <v>254</v>
      </c>
      <c r="C105" s="1" t="s">
        <v>255</v>
      </c>
      <c r="E105" t="s">
        <v>256</v>
      </c>
    </row>
    <row r="106" spans="1:5" ht="116" x14ac:dyDescent="0.35">
      <c r="A106" t="str">
        <f>"01.8204"</f>
        <v>01.8204</v>
      </c>
      <c r="B106" s="1" t="s">
        <v>257</v>
      </c>
      <c r="C106" s="1" t="s">
        <v>258</v>
      </c>
      <c r="E106" t="s">
        <v>259</v>
      </c>
    </row>
    <row r="107" spans="1:5" x14ac:dyDescent="0.35">
      <c r="A107" t="str">
        <f>"01.8299"</f>
        <v>01.8299</v>
      </c>
      <c r="B107" s="1" t="s">
        <v>260</v>
      </c>
      <c r="C107" s="1" t="s">
        <v>261</v>
      </c>
    </row>
    <row r="108" spans="1:5" ht="29" x14ac:dyDescent="0.35">
      <c r="A108" t="str">
        <f>"01.83"</f>
        <v>01.83</v>
      </c>
      <c r="B108" s="1" t="s">
        <v>262</v>
      </c>
      <c r="C108" s="1" t="s">
        <v>263</v>
      </c>
    </row>
    <row r="109" spans="1:5" ht="116" x14ac:dyDescent="0.35">
      <c r="A109" t="str">
        <f>"01.8301"</f>
        <v>01.8301</v>
      </c>
      <c r="B109" s="1" t="s">
        <v>264</v>
      </c>
      <c r="C109" s="1" t="s">
        <v>265</v>
      </c>
    </row>
    <row r="110" spans="1:5" ht="29" x14ac:dyDescent="0.35">
      <c r="A110" t="str">
        <f>"01.8399"</f>
        <v>01.8399</v>
      </c>
      <c r="B110" s="1" t="s">
        <v>266</v>
      </c>
      <c r="C110" s="1" t="s">
        <v>267</v>
      </c>
    </row>
    <row r="111" spans="1:5" ht="29" x14ac:dyDescent="0.35">
      <c r="A111" t="str">
        <f>"01.99"</f>
        <v>01.99</v>
      </c>
      <c r="B111" s="1" t="s">
        <v>268</v>
      </c>
      <c r="C111" s="1" t="s">
        <v>269</v>
      </c>
    </row>
    <row r="112" spans="1:5" ht="29" x14ac:dyDescent="0.35">
      <c r="A112" t="str">
        <f>"01.9999"</f>
        <v>01.9999</v>
      </c>
      <c r="B112" s="1" t="s">
        <v>268</v>
      </c>
      <c r="C112" s="1" t="s">
        <v>270</v>
      </c>
    </row>
  </sheetData>
  <autoFilter ref="A1:E112" xr:uid="{1C5866EF-1CCC-4712-A060-850D6BE6E81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Darran</dc:creator>
  <cp:lastModifiedBy>Rachel Darran</cp:lastModifiedBy>
  <dcterms:created xsi:type="dcterms:W3CDTF">2025-03-03T20:16:08Z</dcterms:created>
  <dcterms:modified xsi:type="dcterms:W3CDTF">2025-03-03T20:20:57Z</dcterms:modified>
</cp:coreProperties>
</file>